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R COC Calculator" sheetId="1" state="visible" r:id="rId1"/>
    <sheet xmlns:r="http://schemas.openxmlformats.org/officeDocument/2006/relationships" name="Instruction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4">
    <numFmt numFmtId="164" formatCode="0.0%"/>
    <numFmt numFmtId="165" formatCode="$#,##0"/>
    <numFmt numFmtId="166" formatCode="0.0"/>
    <numFmt numFmtId="167" formatCode="$#,##0;($#,##0);-"/>
  </numFmts>
  <fonts count="12">
    <font>
      <name val="Calibri"/>
      <family val="2"/>
      <color theme="1"/>
      <sz val="11"/>
      <scheme val="minor"/>
    </font>
    <font>
      <name val="Arial"/>
      <b val="1"/>
      <color rgb="00FFFFFF"/>
      <sz val="14"/>
    </font>
    <font>
      <name val="Arial"/>
      <i val="1"/>
      <color rgb="00C9B99A"/>
      <sz val="9"/>
    </font>
    <font>
      <name val="Arial"/>
      <b val="1"/>
      <color rgb="00FFFFFF"/>
      <sz val="10"/>
    </font>
    <font>
      <name val="Arial"/>
      <b val="1"/>
      <color rgb="00FFFFFF"/>
      <sz val="16"/>
    </font>
    <font>
      <name val="Arial"/>
      <color rgb="001E1D1B"/>
      <sz val="10"/>
    </font>
    <font>
      <name val="Arial"/>
      <color rgb="000000FF"/>
      <sz val="10"/>
    </font>
    <font>
      <name val="Arial"/>
      <b val="1"/>
      <color rgb="008A6B55"/>
      <sz val="10"/>
    </font>
    <font>
      <name val="Arial"/>
      <i val="1"/>
      <color rgb="008A8880"/>
      <sz val="8"/>
    </font>
    <font>
      <name val="Arial"/>
      <b val="1"/>
      <color rgb="00FFFFFF"/>
      <sz val="11"/>
    </font>
    <font>
      <name val="Arial"/>
      <i val="1"/>
      <color rgb="00C9B99A"/>
      <sz val="8"/>
    </font>
    <font>
      <name val="Arial"/>
      <i val="1"/>
      <color rgb="00C9B99A"/>
      <sz val="10"/>
    </font>
  </fonts>
  <fills count="8">
    <fill>
      <patternFill/>
    </fill>
    <fill>
      <patternFill patternType="gray125"/>
    </fill>
    <fill>
      <patternFill patternType="solid">
        <fgColor rgb="001E1D1B"/>
      </patternFill>
    </fill>
    <fill>
      <patternFill patternType="solid">
        <fgColor rgb="008A6B55"/>
      </patternFill>
    </fill>
    <fill>
      <patternFill patternType="solid">
        <fgColor rgb="00F5F3EF"/>
      </patternFill>
    </fill>
    <fill>
      <patternFill patternType="solid">
        <fgColor rgb="00E8E0D4"/>
      </patternFill>
    </fill>
    <fill>
      <patternFill patternType="solid">
        <fgColor rgb="00EDE8E0"/>
      </patternFill>
    </fill>
    <fill>
      <patternFill patternType="solid">
        <fgColor rgb="00FAF9F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3" fillId="3" borderId="0" applyAlignment="1" pivotButton="0" quotePrefix="0" xfId="0">
      <alignment horizontal="left" vertical="center"/>
    </xf>
    <xf numFmtId="164" fontId="4" fillId="3" borderId="0" applyAlignment="1" pivotButton="0" quotePrefix="0" xfId="0">
      <alignment horizontal="center" vertical="center"/>
    </xf>
    <xf numFmtId="0" fontId="5" fillId="3" borderId="0" applyAlignment="1" pivotButton="0" quotePrefix="0" xfId="0">
      <alignment horizontal="left" vertical="center"/>
    </xf>
    <xf numFmtId="0" fontId="5" fillId="4" borderId="0" applyAlignment="1" pivotButton="0" quotePrefix="0" xfId="0">
      <alignment horizontal="left" vertical="center"/>
    </xf>
    <xf numFmtId="49" fontId="6" fillId="5" borderId="0" applyAlignment="1" pivotButton="0" quotePrefix="0" xfId="0">
      <alignment horizontal="center" vertical="center"/>
    </xf>
    <xf numFmtId="1" fontId="5" fillId="6" borderId="0" applyAlignment="1" pivotButton="0" quotePrefix="0" xfId="0">
      <alignment horizontal="center" vertical="center"/>
    </xf>
    <xf numFmtId="165" fontId="6" fillId="5" borderId="0" applyAlignment="1" pivotButton="0" quotePrefix="0" xfId="0">
      <alignment horizontal="center" vertical="center"/>
    </xf>
    <xf numFmtId="165" fontId="5" fillId="6" borderId="0" applyAlignment="1" pivotButton="0" quotePrefix="0" xfId="0">
      <alignment horizontal="center" vertical="center"/>
    </xf>
    <xf numFmtId="164" fontId="6" fillId="5" borderId="0" applyAlignment="1" pivotButton="0" quotePrefix="0" xfId="0">
      <alignment horizontal="center" vertical="center"/>
    </xf>
    <xf numFmtId="0" fontId="7" fillId="4" borderId="0" applyAlignment="1" pivotButton="0" quotePrefix="0" xfId="0">
      <alignment horizontal="left" vertical="center"/>
    </xf>
    <xf numFmtId="165" fontId="7" fillId="6" borderId="0" applyAlignment="1" pivotButton="0" quotePrefix="0" xfId="0">
      <alignment horizontal="center" vertical="center"/>
    </xf>
    <xf numFmtId="0" fontId="5" fillId="6" borderId="0" applyAlignment="1" pivotButton="0" quotePrefix="0" xfId="0">
      <alignment horizontal="center" vertical="center"/>
    </xf>
    <xf numFmtId="10" fontId="6" fillId="5" borderId="0" applyAlignment="1" pivotButton="0" quotePrefix="0" xfId="0">
      <alignment horizontal="center" vertical="center"/>
    </xf>
    <xf numFmtId="167" fontId="5" fillId="6" borderId="0" applyAlignment="1" pivotButton="0" quotePrefix="0" xfId="0">
      <alignment horizontal="center" vertical="center"/>
    </xf>
    <xf numFmtId="1" fontId="6" fillId="5" borderId="0" applyAlignment="1" pivotButton="0" quotePrefix="0" xfId="0">
      <alignment horizontal="center" vertical="center"/>
    </xf>
    <xf numFmtId="0" fontId="3" fillId="2" borderId="0" applyAlignment="1" pivotButton="0" quotePrefix="0" xfId="0">
      <alignment horizontal="left" vertical="center"/>
    </xf>
    <xf numFmtId="164" fontId="9" fillId="3" borderId="0" applyAlignment="1" pivotButton="0" quotePrefix="0" xfId="0">
      <alignment horizontal="center" vertical="center"/>
    </xf>
    <xf numFmtId="166" fontId="6" fillId="5" borderId="0" applyAlignment="1" pivotButton="0" quotePrefix="0" xfId="0">
      <alignment horizontal="center" vertical="center"/>
    </xf>
    <xf numFmtId="0" fontId="8" fillId="4" borderId="0" applyAlignment="1" pivotButton="0" quotePrefix="0" xfId="0">
      <alignment horizontal="left" vertical="center"/>
    </xf>
    <xf numFmtId="1" fontId="7" fillId="6" borderId="0" applyAlignment="1" pivotButton="0" quotePrefix="0" xfId="0">
      <alignment horizontal="center" vertical="center"/>
    </xf>
    <xf numFmtId="0" fontId="8" fillId="7" borderId="0" applyAlignment="1" pivotButton="0" quotePrefix="0" xfId="0">
      <alignment horizontal="center" vertical="center"/>
    </xf>
    <xf numFmtId="0" fontId="10" fillId="2" borderId="0" applyAlignment="1" pivotButton="0" quotePrefix="0" xfId="0">
      <alignment horizontal="center" vertical="center"/>
    </xf>
    <xf numFmtId="0" fontId="5" fillId="7" borderId="0" applyAlignment="1" pivotButton="0" quotePrefix="0" xfId="0">
      <alignment horizontal="left" vertical="center" wrapText="1"/>
    </xf>
    <xf numFmtId="0" fontId="5" fillId="4" borderId="0" applyAlignment="1" pivotButton="0" quotePrefix="0" xfId="0">
      <alignment horizontal="left" vertical="center" wrapText="1"/>
    </xf>
    <xf numFmtId="0" fontId="11" fillId="2" borderId="0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I47"/>
  <sheetViews>
    <sheetView workbookViewId="0">
      <selection activeCell="A1" sqref="A1"/>
    </sheetView>
  </sheetViews>
  <sheetFormatPr baseColWidth="8" defaultRowHeight="15"/>
  <cols>
    <col width="2" customWidth="1" min="1" max="1"/>
    <col width="34" customWidth="1" min="2" max="2"/>
    <col width="18" customWidth="1" min="3" max="3"/>
    <col width="4" customWidth="1" min="4" max="4"/>
    <col width="30" customWidth="1" min="5" max="5"/>
    <col width="18" customWidth="1" min="6" max="6"/>
    <col width="4" customWidth="1" min="7" max="7"/>
    <col width="24" customWidth="1" min="8" max="8"/>
    <col width="16" customWidth="1" min="9" max="9"/>
  </cols>
  <sheetData>
    <row r="2" ht="32" customHeight="1">
      <c r="B2" s="1" t="inlineStr">
        <is>
          <t>Short-Term Rental  ·  Cash-on-Cash Return Calculator</t>
        </is>
      </c>
    </row>
    <row r="3" ht="18" customHeight="1">
      <c r="B3" s="2" t="inlineStr">
        <is>
          <t>Traverse Lifestyle  ·  traverselifestyle.com</t>
        </is>
      </c>
    </row>
    <row r="5" ht="28" customHeight="1">
      <c r="B5" s="3" t="inlineStr">
        <is>
          <t>CASH-ON-CASH RETURN</t>
        </is>
      </c>
      <c r="E5" s="4">
        <f>IF(C14&gt;0,(C33-C44-C20)/C14,0)</f>
        <v/>
      </c>
    </row>
    <row r="7">
      <c r="B7" s="3" t="inlineStr">
        <is>
          <t>RESULTS SUMMARY</t>
        </is>
      </c>
      <c r="C7" s="5" t="inlineStr"/>
      <c r="E7" s="3" t="inlineStr">
        <is>
          <t>RESULTS SUMMARY</t>
        </is>
      </c>
      <c r="F7" s="5" t="inlineStr"/>
    </row>
    <row r="8">
      <c r="B8" s="6" t="inlineStr">
        <is>
          <t>Property Address</t>
        </is>
      </c>
      <c r="C8" s="7" t="inlineStr">
        <is>
          <t>123 Main St, Traverse City MI</t>
        </is>
      </c>
      <c r="E8" s="6" t="inlineStr">
        <is>
          <t>Occupied Nights / Year</t>
        </is>
      </c>
      <c r="F8" s="8">
        <f>C29</f>
        <v/>
      </c>
    </row>
    <row r="9">
      <c r="B9" s="6" t="inlineStr">
        <is>
          <t>Purchase Price ($)</t>
        </is>
      </c>
      <c r="C9" s="9" t="n">
        <v>650000</v>
      </c>
      <c r="E9" s="6" t="inlineStr">
        <is>
          <t>Gross Rental Revenue</t>
        </is>
      </c>
      <c r="F9" s="10">
        <f>C30</f>
        <v/>
      </c>
    </row>
    <row r="10">
      <c r="B10" s="6" t="inlineStr">
        <is>
          <t>Down Payment (%)</t>
        </is>
      </c>
      <c r="C10" s="11" t="n">
        <v>0.2</v>
      </c>
      <c r="E10" s="6" t="inlineStr">
        <is>
          <t>Cleaning Revenue</t>
        </is>
      </c>
      <c r="F10" s="10">
        <f>C31</f>
        <v/>
      </c>
    </row>
    <row r="11">
      <c r="B11" s="6" t="inlineStr">
        <is>
          <t>Closing Costs ($)</t>
        </is>
      </c>
      <c r="C11" s="9" t="n">
        <v>8000</v>
      </c>
      <c r="E11" s="6" t="inlineStr">
        <is>
          <t>Platform Fees</t>
        </is>
      </c>
      <c r="F11" s="10">
        <f>C32</f>
        <v/>
      </c>
    </row>
    <row r="12">
      <c r="B12" s="6" t="inlineStr">
        <is>
          <t>Repairs / Furnishing Setup ($)</t>
        </is>
      </c>
      <c r="C12" s="9" t="n">
        <v>15000</v>
      </c>
      <c r="E12" s="6" t="inlineStr">
        <is>
          <t>Net Revenue</t>
        </is>
      </c>
      <c r="F12" s="10">
        <f>C33</f>
        <v/>
      </c>
    </row>
    <row r="13">
      <c r="B13" s="12" t="inlineStr">
        <is>
          <t>Loan Amount</t>
        </is>
      </c>
      <c r="C13" s="13">
        <f>C9-C9*C10</f>
        <v/>
      </c>
      <c r="E13" s="6" t="inlineStr">
        <is>
          <t>─────────────────</t>
        </is>
      </c>
      <c r="F13" s="14" t="inlineStr"/>
    </row>
    <row r="14" ht="20" customHeight="1">
      <c r="B14" s="12" t="inlineStr">
        <is>
          <t>TOTAL CASH INVESTED</t>
        </is>
      </c>
      <c r="C14" s="13">
        <f>C9*C10+C11+C12</f>
        <v/>
      </c>
      <c r="E14" s="6" t="inlineStr">
        <is>
          <t>Total Expenses</t>
        </is>
      </c>
      <c r="F14" s="10">
        <f>C44</f>
        <v/>
      </c>
    </row>
    <row r="15">
      <c r="E15" s="6" t="inlineStr">
        <is>
          <t>Annual Mortgage</t>
        </is>
      </c>
      <c r="F15" s="10">
        <f>C20</f>
        <v/>
      </c>
    </row>
    <row r="16">
      <c r="B16" s="3" t="inlineStr">
        <is>
          <t>FINANCING</t>
        </is>
      </c>
      <c r="C16" s="5" t="inlineStr"/>
      <c r="E16" s="6" t="inlineStr">
        <is>
          <t>─────────────────</t>
        </is>
      </c>
      <c r="F16" s="14" t="inlineStr"/>
    </row>
    <row r="17">
      <c r="B17" s="6" t="inlineStr">
        <is>
          <t>Interest Rate (%)</t>
        </is>
      </c>
      <c r="C17" s="15" t="n">
        <v>0.0699</v>
      </c>
      <c r="E17" s="6" t="inlineStr">
        <is>
          <t>Annual Net Cash Flow</t>
        </is>
      </c>
      <c r="F17" s="16">
        <f>C33-C44-C20</f>
        <v/>
      </c>
    </row>
    <row r="18">
      <c r="B18" s="6" t="inlineStr">
        <is>
          <t>Loan Term (years)</t>
        </is>
      </c>
      <c r="C18" s="17" t="n">
        <v>30</v>
      </c>
      <c r="E18" s="6" t="inlineStr">
        <is>
          <t>Cash Invested</t>
        </is>
      </c>
      <c r="F18" s="10">
        <f>C14</f>
        <v/>
      </c>
    </row>
    <row r="19">
      <c r="B19" s="6" t="inlineStr">
        <is>
          <t>Payments per Year</t>
        </is>
      </c>
      <c r="C19" s="17" t="n">
        <v>12</v>
      </c>
      <c r="E19" s="6" t="inlineStr">
        <is>
          <t>─────────────────</t>
        </is>
      </c>
      <c r="F19" s="14" t="inlineStr"/>
    </row>
    <row r="20" ht="24" customHeight="1">
      <c r="B20" s="12" t="inlineStr">
        <is>
          <t>ANNUAL MORTGAGE PAYMENT</t>
        </is>
      </c>
      <c r="C20" s="13">
        <f>IF(C13&gt;0,-PMT(C17/C19,C18*C19,C13)*C19,0)</f>
        <v/>
      </c>
      <c r="E20" s="18" t="inlineStr">
        <is>
          <t>CASH-ON-CASH RETURN</t>
        </is>
      </c>
      <c r="F20" s="19">
        <f>IF(C14&gt;0,(C33-C44-C20)/C14,0)</f>
        <v/>
      </c>
    </row>
    <row r="22">
      <c r="B22" s="3" t="inlineStr">
        <is>
          <t>STR REVENUE</t>
        </is>
      </c>
      <c r="C22" s="5" t="inlineStr"/>
    </row>
    <row r="23">
      <c r="B23" s="6" t="inlineStr">
        <is>
          <t>Average Nightly Rate ($)</t>
        </is>
      </c>
      <c r="C23" s="9" t="n">
        <v>250</v>
      </c>
    </row>
    <row r="24">
      <c r="B24" s="6" t="inlineStr">
        <is>
          <t>Occupancy Rate (%)</t>
        </is>
      </c>
      <c r="C24" s="11" t="n">
        <v>0.65</v>
      </c>
    </row>
    <row r="25">
      <c r="B25" s="6" t="inlineStr">
        <is>
          <t>Avg Cleaning Fee per Stay ($)</t>
        </is>
      </c>
      <c r="C25" s="9" t="n">
        <v>150</v>
      </c>
    </row>
    <row r="26">
      <c r="B26" s="6" t="inlineStr">
        <is>
          <t>Avg Nights per Stay</t>
        </is>
      </c>
      <c r="C26" s="20" t="n">
        <v>3</v>
      </c>
    </row>
    <row r="27">
      <c r="B27" s="6" t="inlineStr">
        <is>
          <t>Platform / Channel Fee (%)</t>
        </is>
      </c>
      <c r="C27" s="11" t="n">
        <v>0.03</v>
      </c>
    </row>
    <row r="28">
      <c r="B28" s="21" t="inlineStr">
        <is>
          <t>── Calculated ──</t>
        </is>
      </c>
      <c r="C28" s="6" t="inlineStr"/>
    </row>
    <row r="29">
      <c r="B29" s="12" t="inlineStr">
        <is>
          <t>Occupied Nights / Year</t>
        </is>
      </c>
      <c r="C29" s="22">
        <f>ROUND(365*C24,0)</f>
        <v/>
      </c>
    </row>
    <row r="30">
      <c r="B30" s="12" t="inlineStr">
        <is>
          <t>Gross Rental Revenue</t>
        </is>
      </c>
      <c r="C30" s="13">
        <f>C23*C29</f>
        <v/>
      </c>
    </row>
    <row r="31">
      <c r="B31" s="12" t="inlineStr">
        <is>
          <t>Cleaning Revenue</t>
        </is>
      </c>
      <c r="C31" s="13">
        <f>C25*(C29/C26)</f>
        <v/>
      </c>
    </row>
    <row r="32">
      <c r="B32" s="12" t="inlineStr">
        <is>
          <t>Platform Fees (deducted)</t>
        </is>
      </c>
      <c r="C32" s="13">
        <f>-(C30*C27)</f>
        <v/>
      </c>
    </row>
    <row r="33" ht="20" customHeight="1">
      <c r="B33" s="12" t="inlineStr">
        <is>
          <t>NET REVENUE</t>
        </is>
      </c>
      <c r="C33" s="13">
        <f>C30+C31+C32</f>
        <v/>
      </c>
    </row>
    <row r="35">
      <c r="B35" s="3" t="inlineStr">
        <is>
          <t>ANNUAL EXPENSES</t>
        </is>
      </c>
      <c r="C35" s="5" t="inlineStr"/>
    </row>
    <row r="36">
      <c r="B36" s="6" t="inlineStr">
        <is>
          <t>Property Taxes ($)</t>
        </is>
      </c>
      <c r="C36" s="9" t="n">
        <v>4500</v>
      </c>
    </row>
    <row r="37">
      <c r="B37" s="6" t="inlineStr">
        <is>
          <t>Insurance ($)</t>
        </is>
      </c>
      <c r="C37" s="9" t="n">
        <v>1800</v>
      </c>
    </row>
    <row r="38">
      <c r="B38" s="6" t="inlineStr">
        <is>
          <t>Property Mgmt Fee (%)</t>
        </is>
      </c>
      <c r="C38" s="11" t="n">
        <v>0.2</v>
      </c>
    </row>
    <row r="39">
      <c r="B39" s="12" t="inlineStr">
        <is>
          <t>Property Mgmt Cost</t>
        </is>
      </c>
      <c r="C39" s="13">
        <f>C30*C38</f>
        <v/>
      </c>
    </row>
    <row r="40">
      <c r="B40" s="6" t="inlineStr">
        <is>
          <t>Maintenance / CapEx ($)</t>
        </is>
      </c>
      <c r="C40" s="9" t="n">
        <v>3000</v>
      </c>
    </row>
    <row r="41">
      <c r="B41" s="6" t="inlineStr">
        <is>
          <t>Utilities ($)</t>
        </is>
      </c>
      <c r="C41" s="9" t="n">
        <v>2400</v>
      </c>
    </row>
    <row r="42">
      <c r="B42" s="6" t="inlineStr">
        <is>
          <t>Supplies &amp; Restocking ($)</t>
        </is>
      </c>
      <c r="C42" s="9" t="n">
        <v>1200</v>
      </c>
    </row>
    <row r="43">
      <c r="B43" s="6" t="inlineStr">
        <is>
          <t>HOA / Other ($)</t>
        </is>
      </c>
      <c r="C43" s="9" t="n">
        <v>0</v>
      </c>
    </row>
    <row r="44" ht="20" customHeight="1">
      <c r="B44" s="12" t="inlineStr">
        <is>
          <t>TOTAL ANNUAL EXPENSES</t>
        </is>
      </c>
      <c r="C44" s="13">
        <f>SUM(C36:C37,C39:C43)</f>
        <v/>
      </c>
    </row>
    <row r="46">
      <c r="B46" s="23" t="inlineStr">
        <is>
          <t>Illustrative estimates only. Actual results vary. Consult a CPA and financial advisor before investing.</t>
        </is>
      </c>
    </row>
    <row r="47">
      <c r="B47" s="24" t="inlineStr">
        <is>
          <t>Traverse Lifestyle  ·  Amy Couturier  ·  RE/MAX Bayshore  ·  traverselifestyle.com</t>
        </is>
      </c>
    </row>
  </sheetData>
  <mergeCells count="6">
    <mergeCell ref="B5:C5"/>
    <mergeCell ref="B2:I2"/>
    <mergeCell ref="B47:I47"/>
    <mergeCell ref="B3:I3"/>
    <mergeCell ref="E5:I5"/>
    <mergeCell ref="B46:I46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2:B29"/>
  <sheetViews>
    <sheetView workbookViewId="0">
      <selection activeCell="A1" sqref="A1"/>
    </sheetView>
  </sheetViews>
  <sheetFormatPr baseColWidth="8" defaultRowHeight="15"/>
  <cols>
    <col width="2" customWidth="1" min="1" max="1"/>
    <col width="72" customWidth="1" min="2" max="2"/>
  </cols>
  <sheetData>
    <row r="2" ht="28" customHeight="1">
      <c r="B2" s="3" t="inlineStr">
        <is>
          <t>How to Use This STR Calculator</t>
        </is>
      </c>
    </row>
    <row r="4" ht="20" customHeight="1">
      <c r="B4" s="3" t="inlineStr">
        <is>
          <t>GETTING STARTED</t>
        </is>
      </c>
    </row>
    <row r="5" ht="20" customHeight="1">
      <c r="B5" s="25" t="inlineStr">
        <is>
          <t>1. Save As a new file for each property you analyze.</t>
        </is>
      </c>
    </row>
    <row r="6" ht="20" customHeight="1">
      <c r="B6" s="26" t="inlineStr">
        <is>
          <t>2. Enter the property address in the blue cell.</t>
        </is>
      </c>
    </row>
    <row r="7" ht="20" customHeight="1">
      <c r="B7" s="25" t="inlineStr">
        <is>
          <t>3. Only edit the tan/peach cells — those are your inputs.</t>
        </is>
      </c>
    </row>
    <row r="8" ht="20" customHeight="1">
      <c r="B8" s="26" t="inlineStr">
        <is>
          <t>4. All brown/gray cells calculate automatically.</t>
        </is>
      </c>
    </row>
    <row r="10" ht="20" customHeight="1">
      <c r="B10" s="3" t="inlineStr">
        <is>
          <t>KEY INPUTS</t>
        </is>
      </c>
    </row>
    <row r="11" ht="20" customHeight="1">
      <c r="B11" s="25" t="inlineStr">
        <is>
          <t>Nightly Rate: Your expected average rate across all seasons.</t>
        </is>
      </c>
    </row>
    <row r="12" ht="20" customHeight="1">
      <c r="B12" s="26" t="inlineStr">
        <is>
          <t>Occupancy: 60–70% is typical for TC. Budget conservatively.</t>
        </is>
      </c>
    </row>
    <row r="13" ht="20" customHeight="1">
      <c r="B13" s="25" t="inlineStr">
        <is>
          <t>Cleaning Fee / Stay: Revenue per booking. TC average is $100–200.</t>
        </is>
      </c>
    </row>
    <row r="14" ht="20" customHeight="1">
      <c r="B14" s="26" t="inlineStr">
        <is>
          <t>Avg Nights per Stay: TC average is 3–4 nights per booking.</t>
        </is>
      </c>
    </row>
    <row r="15" ht="20" customHeight="1">
      <c r="B15" s="25" t="inlineStr">
        <is>
          <t>Platform Fee: Airbnb charges ~3% to hosts. Enter your rate.</t>
        </is>
      </c>
    </row>
    <row r="16" ht="20" customHeight="1">
      <c r="B16" s="26" t="inlineStr">
        <is>
          <t>Property Mgmt: Self-manage = 0%. Full service = 20–30%.</t>
        </is>
      </c>
    </row>
    <row r="17" ht="20" customHeight="1">
      <c r="B17" s="25" t="inlineStr">
        <is>
          <t>Maintenance: Budget 1–2% of purchase price per year.</t>
        </is>
      </c>
    </row>
    <row r="19" ht="20" customHeight="1">
      <c r="B19" s="3" t="inlineStr">
        <is>
          <t>RESULTS</t>
        </is>
      </c>
    </row>
    <row r="20" ht="20" customHeight="1">
      <c r="B20" s="26" t="inlineStr">
        <is>
          <t>Net Cash Flow: Revenue minus all expenses and mortgage. Should be positive.</t>
        </is>
      </c>
    </row>
    <row r="21" ht="20" customHeight="1">
      <c r="B21" s="25" t="inlineStr">
        <is>
          <t>Cash-on-Cash Return: Annual cash flow ÷ total cash invested.</t>
        </is>
      </c>
    </row>
    <row r="22" ht="20" customHeight="1">
      <c r="B22" s="26" t="inlineStr">
        <is>
          <t>A CoC of 5–8%+ is generally solid for a premium STR market like Traverse City.</t>
        </is>
      </c>
    </row>
    <row r="24" ht="20" customHeight="1">
      <c r="B24" s="3" t="inlineStr">
        <is>
          <t>DISCLAIMER</t>
        </is>
      </c>
    </row>
    <row r="25" ht="20" customHeight="1">
      <c r="B25" s="25" t="inlineStr">
        <is>
          <t>This calculator is for educational purposes only.</t>
        </is>
      </c>
    </row>
    <row r="26" ht="20" customHeight="1">
      <c r="B26" s="26" t="inlineStr">
        <is>
          <t>Results vary based on market conditions, management, and property specifics.</t>
        </is>
      </c>
    </row>
    <row r="27" ht="20" customHeight="1">
      <c r="B27" s="25" t="inlineStr">
        <is>
          <t>Always consult a qualified CPA and financial advisor before investing.</t>
        </is>
      </c>
    </row>
    <row r="29" ht="20" customHeight="1">
      <c r="B29" s="27" t="inlineStr">
        <is>
          <t>Traverse Lifestyle  ·  Amy Couturier  ·  RE/MAX Bayshore  ·  traverselifestyle.com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2026-03-15T23:50:02Z</dcterms:created>
  <dcterms:modified xmlns:dcterms="http://purl.org/dc/terms/" xmlns:xsi="http://www.w3.org/2001/XMLSchema-instance" xsi:type="dcterms:W3CDTF">2026-03-15T23:50:02Z</dcterms:modified>
</cp:coreProperties>
</file>